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5\1 výzva\"/>
    </mc:Choice>
  </mc:AlternateContent>
  <xr:revisionPtr revIDLastSave="0" documentId="13_ncr:1_{6F4DD978-799C-4F43-99D6-A1FF05495C6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S12" i="1"/>
  <c r="S9" i="1" l="1"/>
  <c r="T9" i="1"/>
  <c r="S10" i="1"/>
  <c r="T10" i="1"/>
  <c r="S11" i="1"/>
  <c r="P9" i="1"/>
  <c r="P10" i="1"/>
  <c r="P11" i="1"/>
  <c r="S8" i="1"/>
  <c r="T7" i="1"/>
  <c r="T8" i="1"/>
  <c r="P8" i="1"/>
  <c r="P7" i="1"/>
  <c r="Q16" i="1" l="1"/>
  <c r="S7" i="1"/>
  <c r="R16" i="1" s="1"/>
</calcChain>
</file>

<file path=xl/sharedStrings.xml><?xml version="1.0" encoding="utf-8"?>
<sst xmlns="http://schemas.openxmlformats.org/spreadsheetml/2006/main" count="68" uniqueCount="56">
  <si>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</si>
  <si>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</si>
  <si>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</si>
  <si>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</si>
  <si>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</si>
  <si>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</si>
  <si>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</si>
  <si>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</si>
  <si>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</si>
  <si>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</si>
  <si>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</si>
  <si>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</si>
  <si>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</si>
  <si>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</si>
  <si>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</si>
  <si>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</si>
  <si>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</si>
  <si>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</si>
  <si>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</si>
  <si>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</si>
  <si>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</si>
  <si>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</si>
  <si>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</si>
  <si>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</si>
  <si>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</si>
  <si>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</si>
  <si>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</si>
  <si>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</si>
  <si>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</si>
  <si>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</si>
  <si>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</si>
  <si>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</si>
  <si>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</si>
  <si>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21 dní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</si>
  <si>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</si>
  <si>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105 - 2024 </t>
  </si>
  <si>
    <t>Tablet</t>
  </si>
  <si>
    <t>Ochranný kryt s klávesnicí a touchpadem</t>
  </si>
  <si>
    <t>Ing. Tomáš Řeřicha, Ph.D.,
Tel.: 737 488 958,
37763 4534</t>
  </si>
  <si>
    <t>Univerzitní 8,
301 00 Plzeň,
Fakulta elektrotechnická - Katedra materiálů a technologií, 
4 patro - místnost EK 414</t>
  </si>
  <si>
    <t>Velikost displeje min. 12", rozlišením min. QHD (2560 × 1600).
Procesor s výkonem min. 2 700 bodů (Test: Geekbench 6 (Multi-Core), data ze dne: 4. 7. 2024).
RAM min. 12GB.
Interní úložiště min. 256GB.
Kapacita baterie min. 10000 mAh.
Přední i zadní fotoaparát (rozlišení min. 8 Mpx).
Podpora pro paměťové karty.
Konektivita: WiFi, Bluetooth, GPS, podpora OTG.
Nutné senzory: gyroskop.
Součástí balení je dotykové pero.
Čtečka otisků prstů.
Odolnost min. IP68.
Operační systém Android (nutné kvůli kompatibilitě s přístroji a infrastruktuře, kterou již vlastníme a využíváme).
Barva se preferuje černá nebo šedá.</t>
  </si>
  <si>
    <r>
      <t xml:space="preserve">Ochranný kryt s klávesnicí a touchpadem, nutná </t>
    </r>
    <r>
      <rPr>
        <b/>
        <sz val="11"/>
        <color theme="1"/>
        <rFont val="Calibri"/>
        <family val="2"/>
        <charset val="238"/>
        <scheme val="minor"/>
      </rPr>
      <t xml:space="preserve">plná kombatibilita s položkou číslo 1 (tablet).
</t>
    </r>
    <r>
      <rPr>
        <sz val="11"/>
        <color theme="1"/>
        <rFont val="Calibri"/>
        <family val="2"/>
        <charset val="238"/>
        <scheme val="minor"/>
      </rPr>
      <t>Zavírací, tvrdé pouzdro.
Integrovaná klávesnice a touchpadem.
Barva se preferuje černá.</t>
    </r>
  </si>
  <si>
    <t>Výkonný notebook min. 16" včetně myši a tašky</t>
  </si>
  <si>
    <t>Samostatná faktura</t>
  </si>
  <si>
    <t>Ing. Petr Pfauser,
Tel. 37763 6717</t>
  </si>
  <si>
    <t>Univerzitní 28, 
301 00 Plzeň,
Fakulta designu a umění Ladislava Sutnara - Děkanát,
místnost LS 230</t>
  </si>
  <si>
    <t>30 dní</t>
  </si>
  <si>
    <t>Záruka na zboží min. 36 měsíců.</t>
  </si>
  <si>
    <t>Záruka na zboží min. 60 měsíců.</t>
  </si>
  <si>
    <t>Datové úložiště</t>
  </si>
  <si>
    <t>Min. 12GB RAM, 
procesor s výkonem min. 5 350 bodů podle Passmark CPU Mark na adrese https://www.cpubenchmark.net/mid_range_cpus.html dne 8.7.2024, 
s min. 4 jádry, 
pozice pro min. 6 HDD 2,5" nebo 3,5" nebo SSD s kapacitou max. 108TB, rozhraní SATA III, možnost rozšíření na min. 16 disků s rozšiřující jednotkou, 
min. 4x GLAN s funkcní Failover, min. 2x USB port 3.0, min. 2x port eSATA, 
možnost RAIDu 1,0,5,6,10, 
podpora nahrávání z IP kamer, 
max. hmotnost 5,2 kg, 
hlučnost max. 25,2 dB, 
přední kontrolky s nastavitelným jasem, plánované vypnutí/zapnutí, probuzení přes LAN/WAN, 
možnost rozšíření o dodatečné jednotky pro zvýšení celkové datové kapacity až na 288 TB.
Záruka min. 36 měsíců.</t>
  </si>
  <si>
    <t>Interní HDD</t>
  </si>
  <si>
    <r>
      <t xml:space="preserve">HDD 3,5" s parametry:
kapacita minimálně 16000 GB, 
vyrovnávací pamět min. 256 MB,
rychlost četní a zápisu min. 270 MB/s, 
vhodný pro NAS a provoz 24/7,
zatížení bez chyb min. 300 TB ročně,
2.5 mil. hodin MTBF, 
velikost 3,5" vhodný pro RAID, 
rozhraní SATA III, 
rychlost otáček min. 7200/minutu, 
</t>
    </r>
    <r>
      <rPr>
        <b/>
        <sz val="11"/>
        <color theme="1"/>
        <rFont val="Calibri"/>
        <family val="2"/>
        <charset val="238"/>
        <scheme val="minor"/>
      </rPr>
      <t xml:space="preserve">plná kompatibilita s položkou č. 3.
</t>
    </r>
    <r>
      <rPr>
        <sz val="11"/>
        <color theme="1"/>
        <rFont val="Calibri"/>
        <family val="2"/>
        <charset val="238"/>
        <scheme val="minor"/>
      </rPr>
      <t>Záruka min. 60 měsíců.</t>
    </r>
  </si>
  <si>
    <t xml:space="preserve">Záruka na zboží min. 60 měsíců, servis NBD on site. </t>
  </si>
  <si>
    <r>
      <t xml:space="preserve">Procesor s výkonem minimálně 26 300 bodů podle Passmark CPU Mark na adrese http://www.cpubenchmark.net/high_end_cpus.html dne 8.7.2024 .
Paměť min. 32GB DDR5 5600 MHz v dvou slotech.
Grafická karta s výkonem min. 2 600 bodů podle Passmark GPU na adrese https://www.videocardbenchmark.net/high_end_gpus.html.
Dual HD IR Webkamera. min. 5MP.
Integrovaný mikrofon.
Baterie s prodlouženou dobou výdrže - vícečlánková min. 76Whr s min. 3 letou záruční dobou.
Česká podsvícená klávesnice včetně numerické části odolná proti polití.
Pevný disk min. 1TB NVME SSD.
Display: dotykový antireflexní min. 16" LED s rozlišením min. Full HD (1 920 x 1 080), min. 250Nits.
Minimálně: Wifi min. 6 ax, Bluetooth.
Minimálně: 2x USB-C s thundebolt,  2x USB 3.1, 1x HDMI konektor, 1x sluchátkový konektor.
Integrovaná čtečka identifikačních karet (smart card) a integrovaná čtečka otisku prstů.
</t>
    </r>
    <r>
      <rPr>
        <sz val="11"/>
        <color theme="1"/>
        <rFont val="Calibri"/>
        <family val="2"/>
        <charset val="238"/>
        <scheme val="minor"/>
      </rPr>
      <t xml:space="preserve">Max. hmotnost notebooku 1,85 kg.
Napájecí adaptér min.100W.
Kovové šasi.
Preferujeme stříbrnou barvu.
Záruka min. 5 let s opravou v místě následující pracovní den.
</t>
    </r>
    <r>
      <rPr>
        <b/>
        <sz val="11"/>
        <color theme="1"/>
        <rFont val="Calibri"/>
        <family val="2"/>
        <charset val="238"/>
        <scheme val="minor"/>
      </rPr>
      <t xml:space="preserve">Součástí je dále bezdrátová optická myš </t>
    </r>
    <r>
      <rPr>
        <sz val="11"/>
        <color theme="1"/>
        <rFont val="Calibri"/>
        <family val="2"/>
        <charset val="238"/>
        <scheme val="minor"/>
      </rPr>
      <t xml:space="preserve">s rozlišením min. 1000DPI, min. 3 tlačítka, tichá, preferujeme černou barvu myši.
</t>
    </r>
    <r>
      <rPr>
        <b/>
        <sz val="11"/>
        <color theme="1"/>
        <rFont val="Calibri"/>
        <family val="2"/>
        <charset val="238"/>
        <scheme val="minor"/>
      </rPr>
      <t>Součástí je brašna</t>
    </r>
    <r>
      <rPr>
        <sz val="11"/>
        <color theme="1"/>
        <rFont val="Calibri"/>
        <family val="2"/>
        <charset val="238"/>
        <scheme val="minor"/>
      </rPr>
      <t xml:space="preserve"> pro přenášení, materiál polyester, nadprůměrné protinárazové vlastnosti, více kapes, preferujeme šedou barvu.</t>
    </r>
  </si>
  <si>
    <t>Operační systém: Windows 11 Pro 64bit, předinstalovaný (nesmí to být licence typu K12 (EDU)).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</si>
</sst>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2" fillId="0" borderId="0"/>
    <xf numFmtId="0" fontId="13" fillId="0" borderId="0"/>
  </cellStyleXfs>
  <cellXfs count="170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9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8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28" fillId="4" borderId="15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17" fillId="6" borderId="13" xfId="0" applyFont="1" applyFill="1" applyBorder="1" applyAlignment="1" applyProtection="1">
      <alignment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8" fillId="4" borderId="17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17" fillId="6" borderId="18" xfId="0" applyFont="1" applyFill="1" applyBorder="1" applyAlignment="1" applyProtection="1">
      <alignment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8" fillId="6" borderId="18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2" fillId="3" borderId="18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8" fillId="4" borderId="20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7" fillId="6" borderId="20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28" fillId="4" borderId="22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7" fillId="6" borderId="22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12" fillId="3" borderId="2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17" fillId="6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8" fillId="4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7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0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 indent="1"/>
    </xf>
    <xf numFmtId="164" fontId="16" fillId="0" borderId="3" xfId="0" applyNumberFormat="1" applyFont="1" applyBorder="1" applyAlignment="1" applyProtection="1">
      <alignment horizontal="center" vertical="center"/>
    </xf>
    <xf numFmtId="164" fontId="16" fillId="0" borderId="9" xfId="0" applyNumberFormat="1" applyFont="1" applyBorder="1" applyAlignment="1" applyProtection="1">
      <alignment horizontal="center" vertical="center"/>
    </xf>
    <xf numFmtId="164" fontId="16" fillId="0" borderId="10" xfId="0" applyNumberFormat="1" applyFont="1" applyBorder="1" applyAlignment="1" applyProtection="1">
      <alignment horizontal="center" vertical="center"/>
    </xf>
    <xf numFmtId="164" fontId="16" fillId="0" borderId="1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center" wrapText="1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0" fontId="18" fillId="4" borderId="17" xfId="0" applyFont="1" applyFill="1" applyBorder="1" applyAlignment="1" applyProtection="1">
      <alignment horizontal="left" vertical="center" wrapText="1" indent="1"/>
      <protection locked="0"/>
    </xf>
    <xf numFmtId="0" fontId="18" fillId="4" borderId="20" xfId="0" applyFont="1" applyFill="1" applyBorder="1" applyAlignment="1" applyProtection="1">
      <alignment horizontal="left" vertical="center" wrapText="1" indent="1"/>
      <protection locked="0"/>
    </xf>
    <xf numFmtId="0" fontId="18" fillId="4" borderId="22" xfId="0" applyFont="1" applyFill="1" applyBorder="1" applyAlignment="1" applyProtection="1">
      <alignment horizontal="left" vertical="center" wrapText="1" indent="1"/>
      <protection locked="0"/>
    </xf>
    <xf numFmtId="0" fontId="18" fillId="4" borderId="24" xfId="0" applyFont="1" applyFill="1" applyBorder="1" applyAlignment="1" applyProtection="1">
      <alignment horizontal="left" vertical="center" wrapText="1" indent="1"/>
      <protection locked="0"/>
    </xf>
    <xf numFmtId="0" fontId="18" fillId="4" borderId="12" xfId="0" applyFont="1" applyFill="1" applyBorder="1" applyAlignment="1" applyProtection="1">
      <alignment horizontal="left" vertical="center" wrapText="1" indent="1"/>
      <protection locked="0"/>
    </xf>
    <xf numFmtId="0" fontId="28" fillId="4" borderId="24" xfId="0" applyFont="1" applyFill="1" applyBorder="1" applyAlignment="1" applyProtection="1">
      <alignment horizontal="center" vertical="center" wrapTex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E10" zoomScale="51" zoomScaleNormal="51" workbookViewId="0">
      <selection activeCell="S29" sqref="S2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55" customWidth="1"/>
    <col min="5" max="5" width="10.5703125" style="22" customWidth="1"/>
    <col min="6" max="6" width="140.140625" style="4" customWidth="1"/>
    <col min="7" max="7" width="35.8554687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28.42578125" style="1" bestFit="1" customWidth="1"/>
    <col min="12" max="12" width="31.5703125" style="1" customWidth="1"/>
    <col min="13" max="13" width="26.5703125" style="1" customWidth="1"/>
    <col min="14" max="14" width="36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9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34</v>
      </c>
      <c r="H6" s="30" t="s">
        <v>25</v>
      </c>
      <c r="I6" s="31" t="s">
        <v>17</v>
      </c>
      <c r="J6" s="29" t="s">
        <v>18</v>
      </c>
      <c r="K6" s="29" t="s">
        <v>32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52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28</v>
      </c>
      <c r="F7" s="41" t="s">
        <v>40</v>
      </c>
      <c r="G7" s="157"/>
      <c r="H7" s="42" t="s">
        <v>30</v>
      </c>
      <c r="I7" s="43" t="s">
        <v>43</v>
      </c>
      <c r="J7" s="44" t="s">
        <v>30</v>
      </c>
      <c r="K7" s="45"/>
      <c r="L7" s="46"/>
      <c r="M7" s="47" t="s">
        <v>38</v>
      </c>
      <c r="N7" s="48" t="s">
        <v>39</v>
      </c>
      <c r="O7" s="49" t="s">
        <v>33</v>
      </c>
      <c r="P7" s="50">
        <f>D7*Q7</f>
        <v>16800</v>
      </c>
      <c r="Q7" s="51">
        <v>16800</v>
      </c>
      <c r="R7" s="164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12</v>
      </c>
    </row>
    <row r="8" spans="1:22" ht="110.25" customHeight="1" thickBot="1" x14ac:dyDescent="0.3">
      <c r="A8" s="36"/>
      <c r="B8" s="56">
        <v>2</v>
      </c>
      <c r="C8" s="57" t="s">
        <v>37</v>
      </c>
      <c r="D8" s="58">
        <v>1</v>
      </c>
      <c r="E8" s="59" t="s">
        <v>28</v>
      </c>
      <c r="F8" s="60" t="s">
        <v>41</v>
      </c>
      <c r="G8" s="158"/>
      <c r="H8" s="61" t="s">
        <v>30</v>
      </c>
      <c r="I8" s="62"/>
      <c r="J8" s="63"/>
      <c r="K8" s="64"/>
      <c r="L8" s="65"/>
      <c r="M8" s="66"/>
      <c r="N8" s="67"/>
      <c r="O8" s="68"/>
      <c r="P8" s="69">
        <f>D8*Q8</f>
        <v>4900</v>
      </c>
      <c r="Q8" s="70">
        <v>4900</v>
      </c>
      <c r="R8" s="165"/>
      <c r="S8" s="71">
        <f>D8*R8</f>
        <v>0</v>
      </c>
      <c r="T8" s="72" t="str">
        <f t="shared" ref="T8" si="1">IF(ISNUMBER(R8), IF(R8&gt;Q8,"NEVYHOVUJE","VYHOVUJE")," ")</f>
        <v xml:space="preserve"> </v>
      </c>
      <c r="U8" s="62"/>
      <c r="V8" s="73"/>
    </row>
    <row r="9" spans="1:22" ht="222.75" customHeight="1" x14ac:dyDescent="0.25">
      <c r="A9" s="36"/>
      <c r="B9" s="74">
        <v>3</v>
      </c>
      <c r="C9" s="75" t="s">
        <v>49</v>
      </c>
      <c r="D9" s="76">
        <v>1</v>
      </c>
      <c r="E9" s="77" t="s">
        <v>28</v>
      </c>
      <c r="F9" s="78" t="s">
        <v>50</v>
      </c>
      <c r="G9" s="159"/>
      <c r="H9" s="79" t="s">
        <v>30</v>
      </c>
      <c r="I9" s="80" t="s">
        <v>43</v>
      </c>
      <c r="J9" s="81" t="s">
        <v>30</v>
      </c>
      <c r="K9" s="82"/>
      <c r="L9" s="83" t="s">
        <v>47</v>
      </c>
      <c r="M9" s="84" t="s">
        <v>44</v>
      </c>
      <c r="N9" s="84" t="s">
        <v>45</v>
      </c>
      <c r="O9" s="85" t="s">
        <v>46</v>
      </c>
      <c r="P9" s="86">
        <f>D9*Q9</f>
        <v>25200</v>
      </c>
      <c r="Q9" s="87">
        <v>25200</v>
      </c>
      <c r="R9" s="166"/>
      <c r="S9" s="88">
        <f>D9*R9</f>
        <v>0</v>
      </c>
      <c r="T9" s="89" t="str">
        <f t="shared" ref="T9:T10" si="2">IF(ISNUMBER(R9), IF(R9&gt;Q9,"NEVYHOVUJE","VYHOVUJE")," ")</f>
        <v xml:space="preserve"> </v>
      </c>
      <c r="U9" s="90"/>
      <c r="V9" s="91" t="s">
        <v>13</v>
      </c>
    </row>
    <row r="10" spans="1:22" ht="214.5" customHeight="1" x14ac:dyDescent="0.25">
      <c r="A10" s="36"/>
      <c r="B10" s="92">
        <v>4</v>
      </c>
      <c r="C10" s="93" t="s">
        <v>51</v>
      </c>
      <c r="D10" s="94">
        <v>6</v>
      </c>
      <c r="E10" s="95" t="s">
        <v>28</v>
      </c>
      <c r="F10" s="96" t="s">
        <v>52</v>
      </c>
      <c r="G10" s="160"/>
      <c r="H10" s="97" t="s">
        <v>30</v>
      </c>
      <c r="I10" s="98"/>
      <c r="J10" s="63"/>
      <c r="K10" s="64"/>
      <c r="L10" s="99" t="s">
        <v>48</v>
      </c>
      <c r="M10" s="100"/>
      <c r="N10" s="100"/>
      <c r="O10" s="68"/>
      <c r="P10" s="101">
        <f>D10*Q10</f>
        <v>43002</v>
      </c>
      <c r="Q10" s="102">
        <v>7167</v>
      </c>
      <c r="R10" s="167"/>
      <c r="S10" s="103">
        <f>D10*R10</f>
        <v>0</v>
      </c>
      <c r="T10" s="104" t="str">
        <f t="shared" si="2"/>
        <v xml:space="preserve"> </v>
      </c>
      <c r="U10" s="62"/>
      <c r="V10" s="105"/>
    </row>
    <row r="11" spans="1:22" ht="316.5" customHeight="1" x14ac:dyDescent="0.25">
      <c r="A11" s="36"/>
      <c r="B11" s="106">
        <v>5</v>
      </c>
      <c r="C11" s="107" t="s">
        <v>42</v>
      </c>
      <c r="D11" s="108">
        <v>1</v>
      </c>
      <c r="E11" s="109" t="s">
        <v>28</v>
      </c>
      <c r="F11" s="110" t="s">
        <v>54</v>
      </c>
      <c r="G11" s="161"/>
      <c r="H11" s="163"/>
      <c r="I11" s="98"/>
      <c r="J11" s="63"/>
      <c r="K11" s="64"/>
      <c r="L11" s="111" t="s">
        <v>53</v>
      </c>
      <c r="M11" s="100"/>
      <c r="N11" s="100"/>
      <c r="O11" s="68"/>
      <c r="P11" s="112">
        <f>D11*Q11</f>
        <v>33500</v>
      </c>
      <c r="Q11" s="113">
        <v>33500</v>
      </c>
      <c r="R11" s="168"/>
      <c r="S11" s="114">
        <f>D11*R11</f>
        <v>0</v>
      </c>
      <c r="T11" s="115" t="str">
        <f>IF(ISNUMBER(R13), IF(R13&gt;Q11,"NEVYHOVUJE","VYHOVUJE")," ")</f>
        <v xml:space="preserve"> </v>
      </c>
      <c r="U11" s="62"/>
      <c r="V11" s="116" t="s">
        <v>11</v>
      </c>
    </row>
    <row r="12" spans="1:22" ht="51" customHeight="1" thickBot="1" x14ac:dyDescent="0.3">
      <c r="A12" s="36"/>
      <c r="B12" s="117"/>
      <c r="C12" s="118"/>
      <c r="D12" s="119"/>
      <c r="E12" s="120"/>
      <c r="F12" s="121" t="s">
        <v>55</v>
      </c>
      <c r="G12" s="162"/>
      <c r="H12" s="122" t="s">
        <v>30</v>
      </c>
      <c r="I12" s="123"/>
      <c r="J12" s="124"/>
      <c r="K12" s="125"/>
      <c r="L12" s="126"/>
      <c r="M12" s="127"/>
      <c r="N12" s="127"/>
      <c r="O12" s="128"/>
      <c r="P12" s="129"/>
      <c r="Q12" s="130"/>
      <c r="R12" s="169"/>
      <c r="S12" s="131">
        <f>D11*R12</f>
        <v>0</v>
      </c>
      <c r="T12" s="132"/>
      <c r="U12" s="133"/>
      <c r="V12" s="134"/>
    </row>
    <row r="13" spans="1:22" ht="14.25" customHeight="1" thickTop="1" x14ac:dyDescent="0.25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  <c r="R13" s="36"/>
    </row>
    <row r="14" spans="1:22" ht="17.45" customHeight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35" t="s">
        <v>27</v>
      </c>
      <c r="C15" s="135"/>
      <c r="D15" s="135"/>
      <c r="E15" s="135"/>
      <c r="F15" s="135"/>
      <c r="G15" s="135"/>
      <c r="H15" s="136"/>
      <c r="I15" s="136"/>
      <c r="J15" s="137"/>
      <c r="K15" s="137"/>
      <c r="L15" s="27"/>
      <c r="M15" s="27"/>
      <c r="N15" s="27"/>
      <c r="O15" s="138"/>
      <c r="P15" s="138"/>
      <c r="Q15" s="139" t="s">
        <v>9</v>
      </c>
      <c r="R15" s="140" t="s">
        <v>10</v>
      </c>
      <c r="S15" s="141"/>
      <c r="T15" s="142"/>
      <c r="U15" s="143"/>
      <c r="V15" s="144"/>
    </row>
    <row r="16" spans="1:22" ht="50.45" customHeight="1" thickTop="1" thickBot="1" x14ac:dyDescent="0.3">
      <c r="B16" s="145" t="s">
        <v>26</v>
      </c>
      <c r="C16" s="145"/>
      <c r="D16" s="145"/>
      <c r="E16" s="145"/>
      <c r="F16" s="145"/>
      <c r="G16" s="145"/>
      <c r="H16" s="145"/>
      <c r="I16" s="146"/>
      <c r="L16" s="7"/>
      <c r="M16" s="7"/>
      <c r="N16" s="7"/>
      <c r="O16" s="147"/>
      <c r="P16" s="147"/>
      <c r="Q16" s="148">
        <f>SUM(P7:P11)</f>
        <v>123402</v>
      </c>
      <c r="R16" s="149">
        <f>SUM(S7:S12)</f>
        <v>0</v>
      </c>
      <c r="S16" s="150"/>
      <c r="T16" s="151"/>
    </row>
    <row r="17" spans="2:19" ht="15.75" thickTop="1" x14ac:dyDescent="0.25">
      <c r="B17" s="152" t="s">
        <v>31</v>
      </c>
      <c r="C17" s="152"/>
      <c r="D17" s="152"/>
      <c r="E17" s="152"/>
      <c r="F17" s="152"/>
      <c r="G17" s="152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53"/>
      <c r="C18" s="153"/>
      <c r="D18" s="153"/>
      <c r="E18" s="153"/>
      <c r="F18" s="15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53"/>
      <c r="C19" s="153"/>
      <c r="D19" s="153"/>
      <c r="E19" s="153"/>
      <c r="F19" s="15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53"/>
      <c r="C20" s="153"/>
      <c r="D20" s="153"/>
      <c r="E20" s="153"/>
      <c r="F20" s="15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37"/>
      <c r="D21" s="154"/>
      <c r="E21" s="137"/>
      <c r="F21" s="13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5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37"/>
      <c r="D23" s="154"/>
      <c r="E23" s="137"/>
      <c r="F23" s="13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37"/>
      <c r="D24" s="154"/>
      <c r="E24" s="137"/>
      <c r="F24" s="13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37"/>
      <c r="D25" s="154"/>
      <c r="E25" s="137"/>
      <c r="F25" s="13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37"/>
      <c r="D26" s="154"/>
      <c r="E26" s="137"/>
      <c r="F26" s="13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37"/>
      <c r="D27" s="154"/>
      <c r="E27" s="137"/>
      <c r="F27" s="13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37"/>
      <c r="D28" s="154"/>
      <c r="E28" s="137"/>
      <c r="F28" s="13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37"/>
      <c r="D29" s="154"/>
      <c r="E29" s="137"/>
      <c r="F29" s="13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37"/>
      <c r="D30" s="154"/>
      <c r="E30" s="137"/>
      <c r="F30" s="13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37"/>
      <c r="D31" s="154"/>
      <c r="E31" s="137"/>
      <c r="F31" s="13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37"/>
      <c r="D32" s="154"/>
      <c r="E32" s="137"/>
      <c r="F32" s="13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37"/>
      <c r="D33" s="154"/>
      <c r="E33" s="137"/>
      <c r="F33" s="13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37"/>
      <c r="D34" s="154"/>
      <c r="E34" s="137"/>
      <c r="F34" s="13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37"/>
      <c r="D35" s="154"/>
      <c r="E35" s="137"/>
      <c r="F35" s="13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37"/>
      <c r="D36" s="154"/>
      <c r="E36" s="137"/>
      <c r="F36" s="13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37"/>
      <c r="D37" s="154"/>
      <c r="E37" s="137"/>
      <c r="F37" s="13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37"/>
      <c r="D38" s="154"/>
      <c r="E38" s="137"/>
      <c r="F38" s="13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37"/>
      <c r="D39" s="154"/>
      <c r="E39" s="137"/>
      <c r="F39" s="13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37"/>
      <c r="D40" s="154"/>
      <c r="E40" s="137"/>
      <c r="F40" s="13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37"/>
      <c r="D41" s="154"/>
      <c r="E41" s="137"/>
      <c r="F41" s="13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37"/>
      <c r="D42" s="154"/>
      <c r="E42" s="137"/>
      <c r="F42" s="13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37"/>
      <c r="D43" s="154"/>
      <c r="E43" s="137"/>
      <c r="F43" s="13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37"/>
      <c r="D44" s="154"/>
      <c r="E44" s="137"/>
      <c r="F44" s="13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37"/>
      <c r="D45" s="154"/>
      <c r="E45" s="137"/>
      <c r="F45" s="13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37"/>
      <c r="D46" s="154"/>
      <c r="E46" s="137"/>
      <c r="F46" s="13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37"/>
      <c r="D47" s="154"/>
      <c r="E47" s="137"/>
      <c r="F47" s="13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37"/>
      <c r="D48" s="154"/>
      <c r="E48" s="137"/>
      <c r="F48" s="13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37"/>
      <c r="D49" s="154"/>
      <c r="E49" s="137"/>
      <c r="F49" s="13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37"/>
      <c r="D50" s="154"/>
      <c r="E50" s="137"/>
      <c r="F50" s="13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37"/>
      <c r="D51" s="154"/>
      <c r="E51" s="137"/>
      <c r="F51" s="13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37"/>
      <c r="D52" s="154"/>
      <c r="E52" s="137"/>
      <c r="F52" s="13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37"/>
      <c r="D53" s="154"/>
      <c r="E53" s="137"/>
      <c r="F53" s="13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37"/>
      <c r="D54" s="154"/>
      <c r="E54" s="137"/>
      <c r="F54" s="13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37"/>
      <c r="D55" s="154"/>
      <c r="E55" s="137"/>
      <c r="F55" s="13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37"/>
      <c r="D56" s="154"/>
      <c r="E56" s="137"/>
      <c r="F56" s="13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37"/>
      <c r="D57" s="154"/>
      <c r="E57" s="137"/>
      <c r="F57" s="13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37"/>
      <c r="D58" s="154"/>
      <c r="E58" s="137"/>
      <c r="F58" s="13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37"/>
      <c r="D59" s="154"/>
      <c r="E59" s="137"/>
      <c r="F59" s="13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37"/>
      <c r="D60" s="154"/>
      <c r="E60" s="137"/>
      <c r="F60" s="13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37"/>
      <c r="D61" s="154"/>
      <c r="E61" s="137"/>
      <c r="F61" s="13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37"/>
      <c r="D62" s="154"/>
      <c r="E62" s="137"/>
      <c r="F62" s="13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37"/>
      <c r="D63" s="154"/>
      <c r="E63" s="137"/>
      <c r="F63" s="13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37"/>
      <c r="D64" s="154"/>
      <c r="E64" s="137"/>
      <c r="F64" s="13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37"/>
      <c r="D65" s="154"/>
      <c r="E65" s="137"/>
      <c r="F65" s="13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37"/>
      <c r="D66" s="154"/>
      <c r="E66" s="137"/>
      <c r="F66" s="13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37"/>
      <c r="D67" s="154"/>
      <c r="E67" s="137"/>
      <c r="F67" s="13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37"/>
      <c r="D68" s="154"/>
      <c r="E68" s="137"/>
      <c r="F68" s="13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37"/>
      <c r="D69" s="154"/>
      <c r="E69" s="137"/>
      <c r="F69" s="13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37"/>
      <c r="D70" s="154"/>
      <c r="E70" s="137"/>
      <c r="F70" s="13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37"/>
      <c r="D71" s="154"/>
      <c r="E71" s="137"/>
      <c r="F71" s="13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37"/>
      <c r="D72" s="154"/>
      <c r="E72" s="137"/>
      <c r="F72" s="13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37"/>
      <c r="D73" s="154"/>
      <c r="E73" s="137"/>
      <c r="F73" s="13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37"/>
      <c r="D74" s="154"/>
      <c r="E74" s="137"/>
      <c r="F74" s="13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37"/>
      <c r="D75" s="154"/>
      <c r="E75" s="137"/>
      <c r="F75" s="13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37"/>
      <c r="D76" s="154"/>
      <c r="E76" s="137"/>
      <c r="F76" s="13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37"/>
      <c r="D77" s="154"/>
      <c r="E77" s="137"/>
      <c r="F77" s="13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37"/>
      <c r="D78" s="154"/>
      <c r="E78" s="137"/>
      <c r="F78" s="13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37"/>
      <c r="D79" s="154"/>
      <c r="E79" s="137"/>
      <c r="F79" s="13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37"/>
      <c r="D80" s="154"/>
      <c r="E80" s="137"/>
      <c r="F80" s="13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37"/>
      <c r="D81" s="154"/>
      <c r="E81" s="137"/>
      <c r="F81" s="13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37"/>
      <c r="D82" s="154"/>
      <c r="E82" s="137"/>
      <c r="F82" s="13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37"/>
      <c r="D83" s="154"/>
      <c r="E83" s="137"/>
      <c r="F83" s="13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37"/>
      <c r="D84" s="154"/>
      <c r="E84" s="137"/>
      <c r="F84" s="13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37"/>
      <c r="D85" s="154"/>
      <c r="E85" s="137"/>
      <c r="F85" s="13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37"/>
      <c r="D86" s="154"/>
      <c r="E86" s="137"/>
      <c r="F86" s="13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37"/>
      <c r="D87" s="154"/>
      <c r="E87" s="137"/>
      <c r="F87" s="13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37"/>
      <c r="D88" s="154"/>
      <c r="E88" s="137"/>
      <c r="F88" s="13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37"/>
      <c r="D89" s="154"/>
      <c r="E89" s="137"/>
      <c r="F89" s="13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37"/>
      <c r="D90" s="154"/>
      <c r="E90" s="137"/>
      <c r="F90" s="13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37"/>
      <c r="D91" s="154"/>
      <c r="E91" s="137"/>
      <c r="F91" s="13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37"/>
      <c r="D92" s="154"/>
      <c r="E92" s="137"/>
      <c r="F92" s="13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37"/>
      <c r="D93" s="154"/>
      <c r="E93" s="137"/>
      <c r="F93" s="13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37"/>
      <c r="D94" s="154"/>
      <c r="E94" s="137"/>
      <c r="F94" s="13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37"/>
      <c r="D95" s="154"/>
      <c r="E95" s="137"/>
      <c r="F95" s="13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37"/>
      <c r="D96" s="154"/>
      <c r="E96" s="137"/>
      <c r="F96" s="13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37"/>
      <c r="D97" s="154"/>
      <c r="E97" s="137"/>
      <c r="F97" s="13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37"/>
      <c r="D98" s="154"/>
      <c r="E98" s="137"/>
      <c r="F98" s="13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37"/>
      <c r="D99" s="154"/>
      <c r="E99" s="137"/>
      <c r="F99" s="13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37"/>
      <c r="D100" s="154"/>
      <c r="E100" s="137"/>
      <c r="F100" s="13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37"/>
      <c r="D101" s="154"/>
      <c r="E101" s="137"/>
      <c r="F101" s="13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37"/>
      <c r="D102" s="154"/>
      <c r="E102" s="137"/>
      <c r="F102" s="137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P8pGe7+ZGKQ/mdtvYj6p7vbeMGeXOMVQnOZYZ3eAdJeon3lakS1a+K1WVTK2BhGpEKkfN8i8/FPNhjeVevGR3g==" saltValue="zqAcChgGS0bSFLIOhbphSw==" spinCount="100000" sheet="1" objects="1" scenarios="1"/>
  <mergeCells count="33">
    <mergeCell ref="I7:I8"/>
    <mergeCell ref="J7:J8"/>
    <mergeCell ref="N7:N8"/>
    <mergeCell ref="V7:V8"/>
    <mergeCell ref="K7:K8"/>
    <mergeCell ref="U7:U8"/>
    <mergeCell ref="B17:G17"/>
    <mergeCell ref="R16:T16"/>
    <mergeCell ref="R15:T15"/>
    <mergeCell ref="B15:G15"/>
    <mergeCell ref="B16:H16"/>
    <mergeCell ref="B1:D1"/>
    <mergeCell ref="G5:H5"/>
    <mergeCell ref="G2:N3"/>
    <mergeCell ref="O7:O8"/>
    <mergeCell ref="M7:M8"/>
    <mergeCell ref="J9:J12"/>
    <mergeCell ref="K9:K12"/>
    <mergeCell ref="L11:L12"/>
    <mergeCell ref="M9:M12"/>
    <mergeCell ref="Q11:Q12"/>
    <mergeCell ref="P11:P12"/>
    <mergeCell ref="T11:T12"/>
    <mergeCell ref="V9:V10"/>
    <mergeCell ref="N9:N12"/>
    <mergeCell ref="O9:O12"/>
    <mergeCell ref="U9:U12"/>
    <mergeCell ref="V11:V12"/>
    <mergeCell ref="B11:B12"/>
    <mergeCell ref="C11:C12"/>
    <mergeCell ref="D11:D12"/>
    <mergeCell ref="E11:E12"/>
    <mergeCell ref="I9:I12"/>
  </mergeCells>
  <conditionalFormatting sqref="B7:B11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1">
    <cfRule type="containsBlanks" dxfId="6" priority="1">
      <formula>LEN(TRIM(D7))=0</formula>
    </cfRule>
  </conditionalFormatting>
  <conditionalFormatting sqref="G7:H12 R7:R1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2">
    <cfRule type="notContainsBlanks" dxfId="2" priority="70">
      <formula>LEN(TRIM(G7))&gt;0</formula>
    </cfRule>
  </conditionalFormatting>
  <conditionalFormatting sqref="T7:T11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 J9" xr:uid="{48CFB74B-9296-4A50-982E-BC79A8E838C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2024-07-19T10:49:29Z</cp:lastPrinted>
  <dcterms:created xsi:type="dcterms:W3CDTF">2014-03-05T12:43:32Z</dcterms:created>
  <dcterms:modified xsi:type="dcterms:W3CDTF">2024-07-19T11:39:24Z</dcterms:modified>
</cp:coreProperties>
</file>